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" state="visible" r:id="rId4"/>
    <sheet sheetId="2" name="Synthèse" state="visible" r:id="rId5"/>
    <sheet sheetId="3" name="Mode d’emploi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J1" authorId="0">
      <text>
        <r>
          <t>L’étape de l’affaire. La colonne porte le nom du champ Kasar.</t>
        </r>
      </text>
    </comment>
  </commentList>
</comments>
</file>

<file path=xl/sharedStrings.xml><?xml version="1.0" encoding="utf-8"?>
<sst xmlns="http://schemas.openxmlformats.org/spreadsheetml/2006/main" count="70" uniqueCount="63">
  <si>
    <t>N° de devis</t>
  </si>
  <si>
    <t>Intitulé</t>
  </si>
  <si>
    <t>Entreprise</t>
  </si>
  <si>
    <t>Contact principal</t>
  </si>
  <si>
    <t>Montant</t>
  </si>
  <si>
    <t>Date d’envoi</t>
  </si>
  <si>
    <t>Relances faites</t>
  </si>
  <si>
    <t>Dernière relance</t>
  </si>
  <si>
    <t>Prochaine relance</t>
  </si>
  <si>
    <t>Pipeline</t>
  </si>
  <si>
    <t>Probabilité (%)</t>
  </si>
  <si>
    <t>Date de clôture prévue</t>
  </si>
  <si>
    <t>Notes</t>
  </si>
  <si>
    <t>D-2026-041</t>
  </si>
  <si>
    <t>Atelier Brun, 12 licences</t>
  </si>
  <si>
    <t>Atelier Brun</t>
  </si>
  <si>
    <t>Claire Martin</t>
  </si>
  <si>
    <t>Proposition</t>
  </si>
  <si>
    <t>Attend le retour de sa direction financière.</t>
  </si>
  <si>
    <t>D-2026-042</t>
  </si>
  <si>
    <t>Nordique Conseil, audit</t>
  </si>
  <si>
    <t>Nordique Conseil</t>
  </si>
  <si>
    <t>Hugo Leroy</t>
  </si>
  <si>
    <t>Négociation</t>
  </si>
  <si>
    <t>Demande l’étalement du paiement sur trois mois.</t>
  </si>
  <si>
    <t>D-2026-043</t>
  </si>
  <si>
    <t>Maison Pelletier, formation</t>
  </si>
  <si>
    <t>Maison Pelletier</t>
  </si>
  <si>
    <t>Inès Garnier</t>
  </si>
  <si>
    <t>Devis envoyé après l’appel du 1er octobre.</t>
  </si>
  <si>
    <t>D-2026-038</t>
  </si>
  <si>
    <t>Studio Lumen, extension</t>
  </si>
  <si>
    <t>Studio Lumen</t>
  </si>
  <si>
    <t>Thomas Roux</t>
  </si>
  <si>
    <t>Gagné</t>
  </si>
  <si>
    <t>Bon pour accord reçu le 30 septembre.</t>
  </si>
  <si>
    <t>D-2026-035</t>
  </si>
  <si>
    <t>Transports Vidal, flotte</t>
  </si>
  <si>
    <t>Transports Vidal</t>
  </si>
  <si>
    <t>Léa Vidal</t>
  </si>
  <si>
    <t>Perdu</t>
  </si>
  <si>
    <t>Prix jugé trop élevé face au prestataire en place.</t>
  </si>
  <si>
    <t>Devis par étape</t>
  </si>
  <si>
    <t>Étape</t>
  </si>
  <si>
    <t>Devis</t>
  </si>
  <si>
    <t>Montant pondéré</t>
  </si>
  <si>
    <t>Lead</t>
  </si>
  <si>
    <t>Prospect qualifié</t>
  </si>
  <si>
    <t>Réunion/Démonstration</t>
  </si>
  <si>
    <t>Total</t>
  </si>
  <si>
    <t>Relances dues aujourd’hui ou en retard</t>
  </si>
  <si>
    <t>Suivi des relances de devis, modèle Kasar</t>
  </si>
  <si>
    <t/>
  </si>
  <si>
    <t>Une ligne = un devis envoyé. Les cinq lignes de l’onglet Devis sont fictives : effacez-les avant de commencer.</t>
  </si>
  <si>
    <t>Après chaque relance : ajoutez 1 à Relances faites, mettez la date du jour dans Dernière relance, choisissez la date de la Prochaine relance.</t>
  </si>
  <si>
    <t>La ligne passe en orange le jour de la prochaine relance. Un devis gagné passe en vert, un devis perdu en gris.</t>
  </si>
  <si>
    <t>La colonne Pipeline porte l’étape du devis : c’est le nom du champ dans Kasar. Proposition tant qu’il attend, Négociation s’il se discute.</t>
  </si>
  <si>
    <t>L’onglet Synthèse compte les devis par étape et les relances dues aujourd’hui.</t>
  </si>
  <si>
    <t>Importer ce fichier dans Kasar</t>
  </si>
  <si>
    <t>1. Paramètres &gt; Import, déposez ce fichier, choisissez l’objet Opportunités.</t>
  </si>
  <si>
    <t>2. Intitulé, Entreprise, Contact principal, Montant, Pipeline, Probabilité et Date de clôture prévue sont reconnus. Créez un champ pour N° de devis si vous voulez le garder.</t>
  </si>
  <si>
    <t>3. Les contacts sont retrouvés par leur nom complet : importez-les avant ce fichier.</t>
  </si>
  <si>
    <t>4. Dans Kasar, chaque relance envoyée depuis votre boîte arrive sur la fiche : la colonne Relances faites n’a plus à être tenue.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</si>
</sst>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fgColor rgb="FFDDF3E4"/>
          <bgColor rgb="FFDDF3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30" customWidth="1"/>
    <col min="3" max="4" width="22" customWidth="1"/>
    <col min="5" max="5" width="13" style="1" customWidth="1"/>
    <col min="6" max="6" width="14" style="2" customWidth="1"/>
    <col min="7" max="7" width="12" style="3" customWidth="1"/>
    <col min="8" max="8" width="14" style="2" customWidth="1"/>
    <col min="9" max="9" width="16" style="2" customWidth="1"/>
    <col min="10" max="10" width="22" customWidth="1"/>
    <col min="11" max="11" width="14" style="3" customWidth="1"/>
    <col min="12" max="12" width="16" style="2" customWidth="1"/>
    <col min="13" max="13" width="40" customWidth="1"/>
  </cols>
  <sheetData>
    <row r="1" ht="22" customHeight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4" t="s">
        <v>9</v>
      </c>
      <c r="K1" s="7" t="s">
        <v>10</v>
      </c>
      <c r="L1" s="6" t="s">
        <v>11</v>
      </c>
      <c r="M1" s="4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s="1">
        <v>14160</v>
      </c>
      <c r="F2" s="2">
        <v>46296</v>
      </c>
      <c r="G2" s="3">
        <v>1</v>
      </c>
      <c r="H2" s="2">
        <v>46301</v>
      </c>
      <c r="I2" s="2">
        <v>46308</v>
      </c>
      <c r="J2" t="s">
        <v>17</v>
      </c>
      <c r="K2" s="3">
        <v>50</v>
      </c>
      <c r="L2" s="2">
        <v>46356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s="1">
        <v>8000</v>
      </c>
      <c r="F3" s="2">
        <v>46289</v>
      </c>
      <c r="G3" s="3">
        <v>2</v>
      </c>
      <c r="H3" s="2">
        <v>46300</v>
      </c>
      <c r="I3" s="2">
        <v>46303</v>
      </c>
      <c r="J3" t="s">
        <v>23</v>
      </c>
      <c r="K3" s="3">
        <v>70</v>
      </c>
      <c r="L3" s="2">
        <v>46326</v>
      </c>
      <c r="M3" t="s">
        <v>24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s="1">
        <v>2400</v>
      </c>
      <c r="F4" s="2">
        <v>46297</v>
      </c>
      <c r="G4" s="3">
        <v>0</v>
      </c>
      <c r="H4" s="2"/>
      <c r="I4" s="2">
        <v>46304</v>
      </c>
      <c r="J4" t="s">
        <v>17</v>
      </c>
      <c r="K4" s="3">
        <v>30</v>
      </c>
      <c r="L4" s="2">
        <v>46341</v>
      </c>
      <c r="M4" t="s">
        <v>29</v>
      </c>
    </row>
    <row r="5" spans="1:13" x14ac:dyDescent="0.25">
      <c r="A5" t="s">
        <v>30</v>
      </c>
      <c r="B5" t="s">
        <v>31</v>
      </c>
      <c r="C5" t="s">
        <v>32</v>
      </c>
      <c r="D5" t="s">
        <v>33</v>
      </c>
      <c r="E5" s="1">
        <v>3200</v>
      </c>
      <c r="F5" s="2">
        <v>46275</v>
      </c>
      <c r="G5" s="3">
        <v>1</v>
      </c>
      <c r="H5" s="2">
        <v>46282</v>
      </c>
      <c r="I5" s="2"/>
      <c r="J5" t="s">
        <v>34</v>
      </c>
      <c r="K5" s="3">
        <v>100</v>
      </c>
      <c r="L5" s="2">
        <v>46295</v>
      </c>
      <c r="M5" t="s">
        <v>35</v>
      </c>
    </row>
    <row r="6" spans="1:13" x14ac:dyDescent="0.25">
      <c r="A6" t="s">
        <v>36</v>
      </c>
      <c r="B6" t="s">
        <v>37</v>
      </c>
      <c r="C6" t="s">
        <v>38</v>
      </c>
      <c r="D6" t="s">
        <v>39</v>
      </c>
      <c r="E6" s="1">
        <v>22000</v>
      </c>
      <c r="F6" s="2">
        <v>46262</v>
      </c>
      <c r="G6" s="3">
        <v>3</v>
      </c>
      <c r="H6" s="2">
        <v>46283</v>
      </c>
      <c r="I6" s="2"/>
      <c r="J6" t="s">
        <v>40</v>
      </c>
      <c r="K6" s="3">
        <v>0</v>
      </c>
      <c r="L6" s="2">
        <v>46280</v>
      </c>
      <c r="M6" t="s">
        <v>41</v>
      </c>
    </row>
  </sheetData>
  <autoFilter ref="A1:M1"/>
  <conditionalFormatting sqref="A2:M1000">
    <cfRule type="expression" dxfId="0" priority="1">
      <formula>$J2="Gagné"</formula>
    </cfRule>
    <cfRule type="expression" dxfId="1" priority="2">
      <formula>$J2="Perdu"</formula>
    </cfRule>
    <cfRule type="expression" dxfId="2" priority="3">
      <formula>AND($I2&lt;&gt;"",$I2&lt;=TODAY(),$J2&lt;&gt;"Gagné",$J2&lt;&gt;"Perdu")</formula>
    </cfRule>
  </conditionalFormatting>
  <dataValidations count="1">
    <dataValidation type="list" allowBlank="1" showErrorMessage="1" errorStyle="warning" errorTitle="Valeur hors liste" error="Cette valeur ne figure pas dans la liste. Kasar vous proposera de la créer à l’import." sqref="J2:J1000">
      <formula1>"Lead,Prospect qualifié,Réunion/Démonstration,Proposition,Négociation,Gagné,Perdu"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30" customWidth="1"/>
    <col min="2" max="4" width="18" customWidth="1"/>
  </cols>
  <sheetData>
    <row r="1" spans="1:1" x14ac:dyDescent="0.25">
      <c r="A1" s="8" t="s">
        <v>42</v>
      </c>
    </row>
    <row r="3" spans="1:4" x14ac:dyDescent="0.25">
      <c r="A3" s="9" t="s">
        <v>43</v>
      </c>
      <c r="B3" s="9" t="s">
        <v>44</v>
      </c>
      <c r="C3" s="9" t="s">
        <v>4</v>
      </c>
      <c r="D3" s="9" t="s">
        <v>45</v>
      </c>
    </row>
    <row r="4" spans="1:4" x14ac:dyDescent="0.25">
      <c r="A4" t="s">
        <v>46</v>
      </c>
      <c r="B4">
        <f>COUNTIF('Devis'!$J$2:$J$1000,A4)</f>
      </c>
      <c r="C4" s="1">
        <f>SUMIF('Devis'!$J$2:$J$1000,A4,'Devis'!$E$2:$E$1000)</f>
      </c>
      <c r="D4" s="1">
        <f>SUMPRODUCT(('Devis'!$J$2:$J$1000=A4)*'Devis'!$E$2:$E$1000*'Devis'!$K$2:$K$1000)/100</f>
      </c>
    </row>
    <row r="5" spans="1:4" x14ac:dyDescent="0.25">
      <c r="A5" t="s">
        <v>47</v>
      </c>
      <c r="B5">
        <f>COUNTIF('Devis'!$J$2:$J$1000,A5)</f>
      </c>
      <c r="C5" s="1">
        <f>SUMIF('Devis'!$J$2:$J$1000,A5,'Devis'!$E$2:$E$1000)</f>
      </c>
      <c r="D5" s="1">
        <f>SUMPRODUCT(('Devis'!$J$2:$J$1000=A5)*'Devis'!$E$2:$E$1000*'Devis'!$K$2:$K$1000)/100</f>
      </c>
    </row>
    <row r="6" spans="1:4" x14ac:dyDescent="0.25">
      <c r="A6" t="s">
        <v>48</v>
      </c>
      <c r="B6">
        <f>COUNTIF('Devis'!$J$2:$J$1000,A6)</f>
      </c>
      <c r="C6" s="1">
        <f>SUMIF('Devis'!$J$2:$J$1000,A6,'Devis'!$E$2:$E$1000)</f>
      </c>
      <c r="D6" s="1">
        <f>SUMPRODUCT(('Devis'!$J$2:$J$1000=A6)*'Devis'!$E$2:$E$1000*'Devis'!$K$2:$K$1000)/100</f>
      </c>
    </row>
    <row r="7" spans="1:4" x14ac:dyDescent="0.25">
      <c r="A7" t="s">
        <v>17</v>
      </c>
      <c r="B7">
        <f>COUNTIF('Devis'!$J$2:$J$1000,A7)</f>
      </c>
      <c r="C7" s="1">
        <f>SUMIF('Devis'!$J$2:$J$1000,A7,'Devis'!$E$2:$E$1000)</f>
      </c>
      <c r="D7" s="1">
        <f>SUMPRODUCT(('Devis'!$J$2:$J$1000=A7)*'Devis'!$E$2:$E$1000*'Devis'!$K$2:$K$1000)/100</f>
      </c>
    </row>
    <row r="8" spans="1:4" x14ac:dyDescent="0.25">
      <c r="A8" t="s">
        <v>23</v>
      </c>
      <c r="B8">
        <f>COUNTIF('Devis'!$J$2:$J$1000,A8)</f>
      </c>
      <c r="C8" s="1">
        <f>SUMIF('Devis'!$J$2:$J$1000,A8,'Devis'!$E$2:$E$1000)</f>
      </c>
      <c r="D8" s="1">
        <f>SUMPRODUCT(('Devis'!$J$2:$J$1000=A8)*'Devis'!$E$2:$E$1000*'Devis'!$K$2:$K$1000)/100</f>
      </c>
    </row>
    <row r="9" spans="1:4" x14ac:dyDescent="0.25">
      <c r="A9" t="s">
        <v>34</v>
      </c>
      <c r="B9">
        <f>COUNTIF('Devis'!$J$2:$J$1000,A9)</f>
      </c>
      <c r="C9" s="1">
        <f>SUMIF('Devis'!$J$2:$J$1000,A9,'Devis'!$E$2:$E$1000)</f>
      </c>
      <c r="D9" s="1">
        <f>SUMPRODUCT(('Devis'!$J$2:$J$1000=A9)*'Devis'!$E$2:$E$1000*'Devis'!$K$2:$K$1000)/100</f>
      </c>
    </row>
    <row r="10" spans="1:4" x14ac:dyDescent="0.25">
      <c r="A10" t="s">
        <v>40</v>
      </c>
      <c r="B10">
        <f>COUNTIF('Devis'!$J$2:$J$1000,A10)</f>
      </c>
      <c r="C10" s="1">
        <f>SUMIF('Devis'!$J$2:$J$1000,A10,'Devis'!$E$2:$E$1000)</f>
      </c>
      <c r="D10" s="1">
        <f>SUMPRODUCT(('Devis'!$J$2:$J$1000=A10)*'Devis'!$E$2:$E$1000*'Devis'!$K$2:$K$1000)/100</f>
      </c>
    </row>
    <row r="11" spans="1:4" s="10" customFormat="1" x14ac:dyDescent="0.25">
      <c r="A11" s="10" t="s">
        <v>49</v>
      </c>
      <c r="B11" s="10">
        <f>SUM(B4:B10)</f>
      </c>
      <c r="C11" s="11">
        <f>SUM(C4:C10)</f>
      </c>
      <c r="D11" s="11">
        <f>SUM(D4:D10)</f>
      </c>
    </row>
    <row r="13" spans="1:2" x14ac:dyDescent="0.25">
      <c r="A13" s="10" t="s">
        <v>50</v>
      </c>
      <c r="B13">
        <f>COUNTIFS('Devis'!$I$2:$I$1000,"&lt;="&amp;TODAY(),'Devis'!$J$2:$J$1000,"&lt;&gt;Gagné",'Devis'!$J$2:$J$1000,"&lt;&gt;Perdu")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2" t="s">
        <v>51</v>
      </c>
    </row>
    <row r="2" spans="1:1" x14ac:dyDescent="0.25">
      <c r="A2" s="13" t="s">
        <v>52</v>
      </c>
    </row>
    <row r="3" spans="1:1" x14ac:dyDescent="0.25">
      <c r="A3" s="14" t="s">
        <v>53</v>
      </c>
    </row>
    <row r="4" spans="1:1" x14ac:dyDescent="0.25">
      <c r="A4" s="13" t="s">
        <v>54</v>
      </c>
    </row>
    <row r="5" spans="1:1" x14ac:dyDescent="0.25">
      <c r="A5" s="13" t="s">
        <v>55</v>
      </c>
    </row>
    <row r="6" spans="1:1" x14ac:dyDescent="0.25">
      <c r="A6" s="13" t="s">
        <v>56</v>
      </c>
    </row>
    <row r="7" spans="1:1" x14ac:dyDescent="0.25">
      <c r="A7" s="13" t="s">
        <v>57</v>
      </c>
    </row>
    <row r="8" spans="1:1" x14ac:dyDescent="0.25">
      <c r="A8" s="13" t="s">
        <v>52</v>
      </c>
    </row>
    <row r="9" spans="1:1" x14ac:dyDescent="0.25">
      <c r="A9" s="14" t="s">
        <v>58</v>
      </c>
    </row>
    <row r="10" spans="1:1" x14ac:dyDescent="0.25">
      <c r="A10" s="13" t="s">
        <v>59</v>
      </c>
    </row>
    <row r="11" spans="1:1" x14ac:dyDescent="0.25">
      <c r="A11" s="13" t="s">
        <v>60</v>
      </c>
    </row>
    <row r="12" spans="1:1" x14ac:dyDescent="0.25">
      <c r="A12" s="13" t="s">
        <v>61</v>
      </c>
    </row>
    <row r="13" spans="1:1" x14ac:dyDescent="0.25">
      <c r="A13" s="13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Devis</vt:lpstr>
      <vt:lpstr>Synthèse</vt:lpstr>
      <vt:lpstr>Mode d’emploi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Suivi des relances de devis, modèle Kasar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