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isseurs" state="visible" r:id="rId4"/>
    <sheet sheetId="2" name="Synthèse" state="visible" r:id="rId5"/>
    <sheet sheetId="3" name="Mode d’emploi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1" authorId="0">
      <text>
        <r>
          <t>Le fonds, ou la société de gestion. La colonne porte le nom du champ Kasar.</t>
        </r>
      </text>
    </comment>
    <comment ref="E1" authorId="0">
      <text>
        <r>
          <t>L’étape de la discussion. Ces étapes forment le pipeline de levée à créer dans Kasar.</t>
        </r>
      </text>
    </comment>
  </commentList>
</comments>
</file>

<file path=xl/sharedStrings.xml><?xml version="1.0" encoding="utf-8"?>
<sst xmlns="http://schemas.openxmlformats.org/spreadsheetml/2006/main" count="88" uniqueCount="78">
  <si>
    <t>Intitulé</t>
  </si>
  <si>
    <t>Entreprise</t>
  </si>
  <si>
    <t>Contact principal (partenaire)</t>
  </si>
  <si>
    <t>Montant</t>
  </si>
  <si>
    <t>Pipeline</t>
  </si>
  <si>
    <t>Probabilité (%)</t>
  </si>
  <si>
    <t>Date de clôture prévue</t>
  </si>
  <si>
    <t>Source</t>
  </si>
  <si>
    <t>Introduit par</t>
  </si>
  <si>
    <t>Catégorie d'investisseur</t>
  </si>
  <si>
    <t>Ticket habituel</t>
  </si>
  <si>
    <t>Date du premier contact</t>
  </si>
  <si>
    <t>Prochaine action</t>
  </si>
  <si>
    <t>Date de prochaine action</t>
  </si>
  <si>
    <t>Notes</t>
  </si>
  <si>
    <t>Seed 2026, Exemple Ventures</t>
  </si>
  <si>
    <t>Exemple Ventures</t>
  </si>
  <si>
    <t>Julie Moreau</t>
  </si>
  <si>
    <t>Premier rendez-vous</t>
  </si>
  <si>
    <t>Recommandation</t>
  </si>
  <si>
    <t>Marc Lefèvre</t>
  </si>
  <si>
    <t>Fonds VC</t>
  </si>
  <si>
    <t>300 k€ à 1,5 M€</t>
  </si>
  <si>
    <t>Envoyer le deck à jour</t>
  </si>
  <si>
    <t>Veut voir la rétention à six mois.</t>
  </si>
  <si>
    <t>Seed 2026, Exemple Capital</t>
  </si>
  <si>
    <t>Exemple Capital</t>
  </si>
  <si>
    <t>Karim Benali</t>
  </si>
  <si>
    <t>Due diligence</t>
  </si>
  <si>
    <t>Événement</t>
  </si>
  <si>
    <t>500 k€ à 3 M€</t>
  </si>
  <si>
    <t>Ouvrir la data room</t>
  </si>
  <si>
    <t>Comité d’investissement le 3 novembre.</t>
  </si>
  <si>
    <t>Seed 2026, Exemple Angels</t>
  </si>
  <si>
    <t>Exemple Angels</t>
  </si>
  <si>
    <t>Nadia Chevalier</t>
  </si>
  <si>
    <t>À contacter</t>
  </si>
  <si>
    <t>LinkedIn</t>
  </si>
  <si>
    <t>Business angel</t>
  </si>
  <si>
    <t>25 k€ à 150 k€</t>
  </si>
  <si>
    <t>Demander une introduction</t>
  </si>
  <si>
    <t>A investi dans deux logiciels B2B.</t>
  </si>
  <si>
    <t>Seed 2026, Exemple Partners</t>
  </si>
  <si>
    <t>Exemple Partners</t>
  </si>
  <si>
    <t>Olivier Fabre</t>
  </si>
  <si>
    <t>Term sheet</t>
  </si>
  <si>
    <t>Family office</t>
  </si>
  <si>
    <t>200 k€ à 1 M€</t>
  </si>
  <si>
    <t>Relire la term sheet avec l’avocat</t>
  </si>
  <si>
    <t>Propose de co-investir avec un fonds.</t>
  </si>
  <si>
    <t>Seed 2026, Exemple Seed</t>
  </si>
  <si>
    <t>Exemple Seed</t>
  </si>
  <si>
    <t>Claire Dumas</t>
  </si>
  <si>
    <t>Refus</t>
  </si>
  <si>
    <t>Email</t>
  </si>
  <si>
    <t>200 k€ à 800 k€</t>
  </si>
  <si>
    <t>Trop tôt pour leur thèse, revenir à 1 M€ de revenus.</t>
  </si>
  <si>
    <t>Levée par étape</t>
  </si>
  <si>
    <t>Étape</t>
  </si>
  <si>
    <t>Investisseurs</t>
  </si>
  <si>
    <t>Montant espéré</t>
  </si>
  <si>
    <t>Montant pondéré</t>
  </si>
  <si>
    <t>Premier contact</t>
  </si>
  <si>
    <t>Signé</t>
  </si>
  <si>
    <t>Total</t>
  </si>
  <si>
    <t>Prochaines actions dues ou en retard</t>
  </si>
  <si>
    <t>Suivi de levée de fonds, modèle Kasar</t>
  </si>
  <si>
    <t/>
  </si>
  <si>
    <t>Une ligne = une discussion avec un investisseur. Les cinq lignes de l’onglet Investisseurs sont fictives : effacez-les avant de commencer.</t>
  </si>
  <si>
    <t>Entreprise contient le nom du fonds, Contact principal (partenaire) la personne qui suit votre dossier. Ces noms de colonnes sont ceux des champs Kasar.</t>
  </si>
  <si>
    <t>La colonne Pipeline porte l’étape. Vert : signé. Gris : refus. Orange : la prochaine action est due.</t>
  </si>
  <si>
    <t>Un refus ne s’efface pas : notez-en la raison. C’est souvent la condition pour revenir au tour suivant.</t>
  </si>
  <si>
    <t>L’onglet Synthèse additionne les montants espérés par étape et les pondère par la probabilité.</t>
  </si>
  <si>
    <t>Importer ce fichier dans Kasar</t>
  </si>
  <si>
    <t>1. Créez d’abord un pipeline sur l’objet Opportunités (Paramètres &gt; Modèle de données &gt; Pipelines) avec les sept étapes de la liste, écrites à l’identique.</t>
  </si>
  <si>
    <t>2. Le plan Free compte un pipeline actif : en Free, renommez les étapes du pipeline existant ; en Pro, ajoutez celui-ci à côté du pipeline de vente.</t>
  </si>
  <si>
    <t>3. Paramètres &gt; Import, déposez le fichier, choisissez Opportunités. Chaque ligne rejoint l’étape du même nom ; les fonds absents sont créés comme entreprises.</t>
  </si>
  <si>
    <t>4. Les colonnes propres à la levée (Introduit par, Catégorie, Ticket habituel, Date du premier contact) deviennent des champs si vous le choisissez.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</si>
</sst>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2" width="24" customWidth="1"/>
    <col min="3" max="3" width="26" customWidth="1"/>
    <col min="4" max="4" width="14" style="1" customWidth="1"/>
    <col min="5" max="5" width="20" customWidth="1"/>
    <col min="6" max="6" width="14" style="2" customWidth="1"/>
    <col min="7" max="7" width="16" style="3" customWidth="1"/>
    <col min="8" max="8" width="18" customWidth="1"/>
    <col min="9" max="9" width="20" customWidth="1"/>
    <col min="10" max="11" width="18" customWidth="1"/>
    <col min="12" max="12" width="16" style="3" customWidth="1"/>
    <col min="13" max="13" width="26" customWidth="1"/>
    <col min="14" max="14" width="16" style="3" customWidth="1"/>
    <col min="15" max="15" width="40" customWidth="1"/>
  </cols>
  <sheetData>
    <row r="1" ht="22" customHeight="1" spans="1:15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  <c r="M1" s="4" t="s">
        <v>12</v>
      </c>
      <c r="N1" s="7" t="s">
        <v>13</v>
      </c>
      <c r="O1" s="4" t="s">
        <v>14</v>
      </c>
    </row>
    <row r="2" spans="1:15" x14ac:dyDescent="0.25">
      <c r="A2" t="s">
        <v>15</v>
      </c>
      <c r="B2" t="s">
        <v>16</v>
      </c>
      <c r="C2" t="s">
        <v>17</v>
      </c>
      <c r="D2" s="1">
        <v>500000</v>
      </c>
      <c r="E2" t="s">
        <v>18</v>
      </c>
      <c r="F2" s="2">
        <v>20</v>
      </c>
      <c r="G2" s="3">
        <v>46446</v>
      </c>
      <c r="H2" t="s">
        <v>19</v>
      </c>
      <c r="I2" t="s">
        <v>20</v>
      </c>
      <c r="J2" t="s">
        <v>21</v>
      </c>
      <c r="K2" t="s">
        <v>22</v>
      </c>
      <c r="L2" s="3">
        <v>46294</v>
      </c>
      <c r="M2" t="s">
        <v>23</v>
      </c>
      <c r="N2" s="3">
        <v>46304</v>
      </c>
      <c r="O2" t="s">
        <v>24</v>
      </c>
    </row>
    <row r="3" spans="1:15" x14ac:dyDescent="0.25">
      <c r="A3" t="s">
        <v>25</v>
      </c>
      <c r="B3" t="s">
        <v>26</v>
      </c>
      <c r="C3" t="s">
        <v>27</v>
      </c>
      <c r="D3" s="1">
        <v>750000</v>
      </c>
      <c r="E3" t="s">
        <v>28</v>
      </c>
      <c r="F3" s="2">
        <v>40</v>
      </c>
      <c r="G3" s="3">
        <v>46418</v>
      </c>
      <c r="H3" t="s">
        <v>29</v>
      </c>
      <c r="J3" t="s">
        <v>21</v>
      </c>
      <c r="K3" t="s">
        <v>30</v>
      </c>
      <c r="L3" s="3">
        <v>46277</v>
      </c>
      <c r="M3" t="s">
        <v>31</v>
      </c>
      <c r="N3" s="3">
        <v>46303</v>
      </c>
      <c r="O3" t="s">
        <v>32</v>
      </c>
    </row>
    <row r="4" spans="1:15" x14ac:dyDescent="0.25">
      <c r="A4" t="s">
        <v>33</v>
      </c>
      <c r="B4" t="s">
        <v>34</v>
      </c>
      <c r="C4" t="s">
        <v>35</v>
      </c>
      <c r="D4" s="1">
        <v>100000</v>
      </c>
      <c r="E4" t="s">
        <v>36</v>
      </c>
      <c r="F4" s="2">
        <v>5</v>
      </c>
      <c r="G4" s="3">
        <v>46477</v>
      </c>
      <c r="H4" t="s">
        <v>37</v>
      </c>
      <c r="J4" t="s">
        <v>38</v>
      </c>
      <c r="K4" t="s">
        <v>39</v>
      </c>
      <c r="L4" s="3"/>
      <c r="M4" t="s">
        <v>40</v>
      </c>
      <c r="N4" s="3">
        <v>46310</v>
      </c>
      <c r="O4" t="s">
        <v>41</v>
      </c>
    </row>
    <row r="5" spans="1:15" x14ac:dyDescent="0.25">
      <c r="A5" t="s">
        <v>42</v>
      </c>
      <c r="B5" t="s">
        <v>43</v>
      </c>
      <c r="C5" t="s">
        <v>44</v>
      </c>
      <c r="D5" s="1">
        <v>600000</v>
      </c>
      <c r="E5" t="s">
        <v>45</v>
      </c>
      <c r="F5" s="2">
        <v>70</v>
      </c>
      <c r="G5" s="3">
        <v>46371</v>
      </c>
      <c r="H5" t="s">
        <v>19</v>
      </c>
      <c r="I5" t="s">
        <v>17</v>
      </c>
      <c r="J5" t="s">
        <v>46</v>
      </c>
      <c r="K5" t="s">
        <v>47</v>
      </c>
      <c r="L5" s="3">
        <v>46264</v>
      </c>
      <c r="M5" t="s">
        <v>48</v>
      </c>
      <c r="N5" s="3">
        <v>46305</v>
      </c>
      <c r="O5" t="s">
        <v>49</v>
      </c>
    </row>
    <row r="6" spans="1:15" x14ac:dyDescent="0.25">
      <c r="A6" t="s">
        <v>50</v>
      </c>
      <c r="B6" t="s">
        <v>51</v>
      </c>
      <c r="C6" t="s">
        <v>52</v>
      </c>
      <c r="D6" s="1">
        <v>400000</v>
      </c>
      <c r="E6" t="s">
        <v>53</v>
      </c>
      <c r="F6" s="2">
        <v>0</v>
      </c>
      <c r="G6" s="3">
        <v>46296</v>
      </c>
      <c r="H6" t="s">
        <v>54</v>
      </c>
      <c r="J6" t="s">
        <v>21</v>
      </c>
      <c r="K6" t="s">
        <v>55</v>
      </c>
      <c r="L6" s="3">
        <v>46270</v>
      </c>
      <c r="N6" s="3"/>
      <c r="O6" t="s">
        <v>56</v>
      </c>
    </row>
  </sheetData>
  <autoFilter ref="A1:O1"/>
  <conditionalFormatting sqref="A2:O1000">
    <cfRule type="expression" dxfId="0" priority="1">
      <formula>$E2="Signé"</formula>
    </cfRule>
    <cfRule type="expression" dxfId="1" priority="2">
      <formula>$E2="Refus"</formula>
    </cfRule>
    <cfRule type="expression" dxfId="2" priority="3">
      <formula>AND($N2&lt;&gt;"",$N2&lt;=TODAY(),$E2&lt;&gt;"Signé",$E2&lt;&gt;"Refus")</formula>
    </cfRule>
  </conditionalFormatting>
  <dataValidations count="3">
    <dataValidation type="list" allowBlank="1" showErrorMessage="1" errorStyle="warning" errorTitle="Valeur hors liste" error="Cette valeur ne figure pas dans la liste. Kasar vous proposera de la créer à l’import." sqref="E2:E1000">
      <formula1>"À contacter,Premier contact,Premier rendez-vous,Due diligence,Term sheet,Signé,Refus"</formula1>
    </dataValidation>
    <dataValidation type="list" allowBlank="1" showErrorMessage="1" errorStyle="warning" errorTitle="Valeur hors liste" error="Cette valeur ne figure pas dans la liste. Kasar vous proposera de la créer à l’import." sqref="H2:H1000">
      <formula1>"Site web,Recommandation,LinkedIn,Email,WhatsApp,Appel à froid,Événement,Partenaire,Publicité,Autre"</formula1>
    </dataValidation>
    <dataValidation type="list" allowBlank="1" showErrorMessage="1" errorStyle="warning" errorTitle="Valeur hors liste" error="Cette valeur ne figure pas dans la liste. Kasar vous proposera de la créer à l’import." sqref="J2:J1000">
      <formula1>"Fonds VC,Business angel,Family office,Fonds corporate,Fonds public"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8" t="s">
        <v>57</v>
      </c>
    </row>
    <row r="3" spans="1:4" x14ac:dyDescent="0.25">
      <c r="A3" s="9" t="s">
        <v>58</v>
      </c>
      <c r="B3" s="9" t="s">
        <v>59</v>
      </c>
      <c r="C3" s="9" t="s">
        <v>60</v>
      </c>
      <c r="D3" s="9" t="s">
        <v>61</v>
      </c>
    </row>
    <row r="4" spans="1:4" x14ac:dyDescent="0.25">
      <c r="A4" t="s">
        <v>36</v>
      </c>
      <c r="B4">
        <f>COUNTIF('Investisseurs'!$E$2:$E$1000,A4)</f>
      </c>
      <c r="C4" s="1">
        <f>SUMIF('Investisseurs'!$E$2:$E$1000,A4,'Investisseurs'!$D$2:$D$1000)</f>
      </c>
      <c r="D4" s="1">
        <f>SUMPRODUCT(('Investisseurs'!$E$2:$E$1000=A4)*'Investisseurs'!$D$2:$D$1000*'Investisseurs'!$F$2:$F$1000)/100</f>
      </c>
    </row>
    <row r="5" spans="1:4" x14ac:dyDescent="0.25">
      <c r="A5" t="s">
        <v>62</v>
      </c>
      <c r="B5">
        <f>COUNTIF('Investisseurs'!$E$2:$E$1000,A5)</f>
      </c>
      <c r="C5" s="1">
        <f>SUMIF('Investisseurs'!$E$2:$E$1000,A5,'Investisseurs'!$D$2:$D$1000)</f>
      </c>
      <c r="D5" s="1">
        <f>SUMPRODUCT(('Investisseurs'!$E$2:$E$1000=A5)*'Investisseurs'!$D$2:$D$1000*'Investisseurs'!$F$2:$F$1000)/100</f>
      </c>
    </row>
    <row r="6" spans="1:4" x14ac:dyDescent="0.25">
      <c r="A6" t="s">
        <v>18</v>
      </c>
      <c r="B6">
        <f>COUNTIF('Investisseurs'!$E$2:$E$1000,A6)</f>
      </c>
      <c r="C6" s="1">
        <f>SUMIF('Investisseurs'!$E$2:$E$1000,A6,'Investisseurs'!$D$2:$D$1000)</f>
      </c>
      <c r="D6" s="1">
        <f>SUMPRODUCT(('Investisseurs'!$E$2:$E$1000=A6)*'Investisseurs'!$D$2:$D$1000*'Investisseurs'!$F$2:$F$1000)/100</f>
      </c>
    </row>
    <row r="7" spans="1:4" x14ac:dyDescent="0.25">
      <c r="A7" t="s">
        <v>28</v>
      </c>
      <c r="B7">
        <f>COUNTIF('Investisseurs'!$E$2:$E$1000,A7)</f>
      </c>
      <c r="C7" s="1">
        <f>SUMIF('Investisseurs'!$E$2:$E$1000,A7,'Investisseurs'!$D$2:$D$1000)</f>
      </c>
      <c r="D7" s="1">
        <f>SUMPRODUCT(('Investisseurs'!$E$2:$E$1000=A7)*'Investisseurs'!$D$2:$D$1000*'Investisseurs'!$F$2:$F$1000)/100</f>
      </c>
    </row>
    <row r="8" spans="1:4" x14ac:dyDescent="0.25">
      <c r="A8" t="s">
        <v>45</v>
      </c>
      <c r="B8">
        <f>COUNTIF('Investisseurs'!$E$2:$E$1000,A8)</f>
      </c>
      <c r="C8" s="1">
        <f>SUMIF('Investisseurs'!$E$2:$E$1000,A8,'Investisseurs'!$D$2:$D$1000)</f>
      </c>
      <c r="D8" s="1">
        <f>SUMPRODUCT(('Investisseurs'!$E$2:$E$1000=A8)*'Investisseurs'!$D$2:$D$1000*'Investisseurs'!$F$2:$F$1000)/100</f>
      </c>
    </row>
    <row r="9" spans="1:4" x14ac:dyDescent="0.25">
      <c r="A9" t="s">
        <v>63</v>
      </c>
      <c r="B9">
        <f>COUNTIF('Investisseurs'!$E$2:$E$1000,A9)</f>
      </c>
      <c r="C9" s="1">
        <f>SUMIF('Investisseurs'!$E$2:$E$1000,A9,'Investisseurs'!$D$2:$D$1000)</f>
      </c>
      <c r="D9" s="1">
        <f>SUMPRODUCT(('Investisseurs'!$E$2:$E$1000=A9)*'Investisseurs'!$D$2:$D$1000*'Investisseurs'!$F$2:$F$1000)/100</f>
      </c>
    </row>
    <row r="10" spans="1:4" x14ac:dyDescent="0.25">
      <c r="A10" t="s">
        <v>53</v>
      </c>
      <c r="B10">
        <f>COUNTIF('Investisseurs'!$E$2:$E$1000,A10)</f>
      </c>
      <c r="C10" s="1">
        <f>SUMIF('Investisseurs'!$E$2:$E$1000,A10,'Investisseurs'!$D$2:$D$1000)</f>
      </c>
      <c r="D10" s="1">
        <f>SUMPRODUCT(('Investisseurs'!$E$2:$E$1000=A10)*'Investisseurs'!$D$2:$D$1000*'Investisseurs'!$F$2:$F$1000)/100</f>
      </c>
    </row>
    <row r="11" spans="1:4" s="10" customFormat="1" x14ac:dyDescent="0.25">
      <c r="A11" s="10" t="s">
        <v>64</v>
      </c>
      <c r="B11" s="10">
        <f>SUM(B4:B10)</f>
      </c>
      <c r="C11" s="11">
        <f>SUM(C4:C10)</f>
      </c>
      <c r="D11" s="11">
        <f>SUM(D4:D10)</f>
      </c>
    </row>
    <row r="13" spans="1:2" x14ac:dyDescent="0.25">
      <c r="A13" s="10" t="s">
        <v>65</v>
      </c>
      <c r="B13">
        <f>COUNTIFS('Investisseurs'!$N$2:$N$1000,"&lt;="&amp;TODAY(),'Investisseurs'!$E$2:$E$1000,"&lt;&gt;Signé",'Investisseurs'!$E$2:$E$1000,"&lt;&gt;Refus")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66</v>
      </c>
    </row>
    <row r="2" spans="1:1" x14ac:dyDescent="0.25">
      <c r="A2" s="13" t="s">
        <v>67</v>
      </c>
    </row>
    <row r="3" spans="1:1" x14ac:dyDescent="0.25">
      <c r="A3" s="14" t="s">
        <v>68</v>
      </c>
    </row>
    <row r="4" spans="1:1" x14ac:dyDescent="0.25">
      <c r="A4" s="13" t="s">
        <v>69</v>
      </c>
    </row>
    <row r="5" spans="1:1" x14ac:dyDescent="0.25">
      <c r="A5" s="13" t="s">
        <v>70</v>
      </c>
    </row>
    <row r="6" spans="1:1" x14ac:dyDescent="0.25">
      <c r="A6" s="13" t="s">
        <v>71</v>
      </c>
    </row>
    <row r="7" spans="1:1" x14ac:dyDescent="0.25">
      <c r="A7" s="13" t="s">
        <v>72</v>
      </c>
    </row>
    <row r="8" spans="1:1" x14ac:dyDescent="0.25">
      <c r="A8" s="13" t="s">
        <v>67</v>
      </c>
    </row>
    <row r="9" spans="1:1" x14ac:dyDescent="0.25">
      <c r="A9" s="14" t="s">
        <v>73</v>
      </c>
    </row>
    <row r="10" spans="1:1" x14ac:dyDescent="0.25">
      <c r="A10" s="13" t="s">
        <v>74</v>
      </c>
    </row>
    <row r="11" spans="1:1" x14ac:dyDescent="0.25">
      <c r="A11" s="13" t="s">
        <v>75</v>
      </c>
    </row>
    <row r="12" spans="1:1" x14ac:dyDescent="0.25">
      <c r="A12" s="13" t="s">
        <v>76</v>
      </c>
    </row>
    <row r="13" spans="1:1" x14ac:dyDescent="0.25">
      <c r="A13" s="13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Investisseurs</vt:lpstr>
      <vt:lpstr>Synthèse</vt:lpstr>
      <vt:lpstr>Mode d’emploi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Suivi de levée de fonds, modèle Kasar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